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'PC-Version'!$A$1:$BD$59</definedName>
  </definedNames>
  <calcPr fullCalcOnLoad="1"/>
</workbook>
</file>

<file path=xl/sharedStrings.xml><?xml version="1.0" encoding="utf-8"?>
<sst xmlns="http://schemas.openxmlformats.org/spreadsheetml/2006/main" count="126" uniqueCount="42">
  <si>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</si>
  <si>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</si>
  <si>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</si>
  <si>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</si>
  <si>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</si>
  <si>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</si>
  <si>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</si>
  <si>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</si>
  <si>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</si>
  <si>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</si>
  <si>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</si>
  <si>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</si>
  <si>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</si>
  <si>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</si>
  <si>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</si>
  <si>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</si>
  <si>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</si>
  <si>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</si>
  <si>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</si>
  <si>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</si>
  <si>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</si>
  <si>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</si>
  <si>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</si>
  <si>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</si>
  <si>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x</t>
  </si>
  <si>
    <t>6.</t>
  </si>
  <si>
    <t>7.</t>
  </si>
  <si>
    <t>Mannschaften</t>
  </si>
  <si>
    <t>Sp.</t>
  </si>
  <si>
    <t>II. Spielplan</t>
  </si>
  <si>
    <t>III. Abschlußtabelle</t>
  </si>
  <si>
    <t>SV 20 Brilon</t>
  </si>
  <si>
    <t>Hallenstadtmeisterschaften C-Junioren</t>
  </si>
  <si>
    <t>Sonntag</t>
  </si>
  <si>
    <t>in der Vierfachturnhalle Brilon</t>
  </si>
  <si>
    <t>BV Alme</t>
  </si>
  <si>
    <t>TuS Madfeld</t>
  </si>
  <si>
    <t>SV Brilon1</t>
  </si>
  <si>
    <t>SV Brilon2</t>
  </si>
  <si>
    <t>JSG Rösenbeck/Nehden/Thülen</t>
  </si>
  <si>
    <t>SG Hoppecke/Messinghsn./Bontkirchen</t>
  </si>
  <si>
    <t>JSG Scharfenberg/Altenbüren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</si>
</sst>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centerContinuous"/>
      <protection hidden="1"/>
    </xf>
    <xf numFmtId="0" fontId="10" fillId="0" borderId="0" xfId="0" applyFont="1" applyFill="1" applyBorder="1" applyAlignment="1" applyProtection="1">
      <alignment horizontal="centerContinuous"/>
      <protection hidden="1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readingOrder="2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Font="1" applyFill="1" applyBorder="1" applyAlignment="1">
      <alignment horizontal="left" vertical="center" shrinkToFit="1"/>
    </xf>
    <xf numFmtId="0" fontId="0" fillId="0" borderId="2" xfId="0" applyFont="1" applyFill="1" applyBorder="1" applyAlignment="1">
      <alignment horizontal="left" vertical="center" shrinkToFit="1"/>
    </xf>
    <xf numFmtId="0" fontId="0" fillId="0" borderId="5" xfId="0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 shrinkToFit="1"/>
    </xf>
    <xf numFmtId="0" fontId="0" fillId="0" borderId="7" xfId="0" applyBorder="1" applyAlignment="1">
      <alignment vertical="center" shrinkToFit="1"/>
    </xf>
    <xf numFmtId="0" fontId="0" fillId="0" borderId="8" xfId="0" applyFont="1" applyFill="1" applyBorder="1" applyAlignment="1">
      <alignment horizontal="left" vertical="center" shrinkToFit="1"/>
    </xf>
    <xf numFmtId="0" fontId="0" fillId="0" borderId="9" xfId="0" applyBorder="1" applyAlignment="1">
      <alignment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20" fontId="0" fillId="0" borderId="7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20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shrinkToFit="1"/>
    </xf>
    <xf numFmtId="0" fontId="0" fillId="0" borderId="2" xfId="0" applyBorder="1" applyAlignment="1">
      <alignment vertical="center" shrinkToFit="1"/>
    </xf>
    <xf numFmtId="0" fontId="1" fillId="0" borderId="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9" xfId="0" applyFont="1" applyBorder="1" applyAlignment="1">
      <alignment horizontal="left" vertical="center" shrinkToFit="1"/>
    </xf>
    <xf numFmtId="0" fontId="0" fillId="0" borderId="22" xfId="0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5" fontId="2" fillId="0" borderId="3" xfId="0" applyNumberFormat="1" applyFont="1" applyBorder="1" applyAlignment="1">
      <alignment horizontal="center"/>
    </xf>
    <xf numFmtId="0" fontId="0" fillId="0" borderId="9" xfId="0" applyBorder="1" applyAlignment="1">
      <alignment shrinkToFit="1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20" fontId="2" fillId="0" borderId="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vertical="center"/>
    </xf>
    <xf numFmtId="0" fontId="0" fillId="0" borderId="28" xfId="0" applyBorder="1" applyAlignment="1">
      <alignment vertical="center"/>
    </xf>
    <xf numFmtId="0" fontId="5" fillId="0" borderId="20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shrinkToFit="1"/>
    </xf>
    <xf numFmtId="0" fontId="0" fillId="0" borderId="2" xfId="0" applyBorder="1" applyAlignment="1">
      <alignment vertical="center"/>
    </xf>
    <xf numFmtId="0" fontId="0" fillId="0" borderId="29" xfId="0" applyBorder="1" applyAlignment="1">
      <alignment vertical="center"/>
    </xf>
    <xf numFmtId="0" fontId="2" fillId="0" borderId="3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6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0" fillId="0" borderId="4" xfId="0" applyBorder="1" applyAlignment="1">
      <alignment vertical="center"/>
    </xf>
    <xf numFmtId="0" fontId="0" fillId="0" borderId="30" xfId="0" applyBorder="1" applyAlignment="1">
      <alignment vertical="center"/>
    </xf>
    <xf numFmtId="0" fontId="6" fillId="2" borderId="31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7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8" fontId="0" fillId="0" borderId="37" xfId="0" applyNumberFormat="1" applyBorder="1" applyAlignment="1">
      <alignment horizontal="center" vertical="center" shrinkToFit="1"/>
    </xf>
    <xf numFmtId="168" fontId="0" fillId="0" borderId="14" xfId="0" applyNumberFormat="1" applyBorder="1" applyAlignment="1">
      <alignment horizontal="center" vertical="center" shrinkToFit="1"/>
    </xf>
    <xf numFmtId="168" fontId="0" fillId="0" borderId="38" xfId="0" applyNumberFormat="1" applyBorder="1" applyAlignment="1">
      <alignment horizontal="center" vertical="center" shrinkToFit="1"/>
    </xf>
    <xf numFmtId="168" fontId="0" fillId="0" borderId="39" xfId="0" applyNumberFormat="1" applyBorder="1" applyAlignment="1">
      <alignment horizontal="center" vertical="center" shrinkToFit="1"/>
    </xf>
    <xf numFmtId="168" fontId="0" fillId="0" borderId="33" xfId="0" applyNumberFormat="1" applyBorder="1" applyAlignment="1">
      <alignment horizontal="center" vertical="center" shrinkToFit="1"/>
    </xf>
    <xf numFmtId="168" fontId="0" fillId="0" borderId="40" xfId="0" applyNumberFormat="1" applyBorder="1" applyAlignment="1">
      <alignment horizontal="center" vertical="center" shrinkToFit="1"/>
    </xf>
    <xf numFmtId="168" fontId="0" fillId="0" borderId="36" xfId="0" applyNumberFormat="1" applyBorder="1" applyAlignment="1">
      <alignment horizontal="center" vertical="center" shrinkToFit="1"/>
    </xf>
    <xf numFmtId="168" fontId="0" fillId="0" borderId="17" xfId="0" applyNumberFormat="1" applyBorder="1" applyAlignment="1">
      <alignment horizontal="center" vertical="center" shrinkToFit="1"/>
    </xf>
    <xf numFmtId="168" fontId="0" fillId="0" borderId="41" xfId="0" applyNumberFormat="1" applyBorder="1" applyAlignment="1">
      <alignment horizontal="center" vertical="center" shrinkToFi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85725</xdr:colOff>
      <xdr:row>47</xdr:row>
      <xdr:rowOff>76200</xdr:rowOff>
    </xdr:from>
    <xdr:to>
      <xdr:col>26</xdr:col>
      <xdr:colOff>9525</xdr:colOff>
      <xdr:row>49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922972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44</xdr:col>
      <xdr:colOff>66675</xdr:colOff>
      <xdr:row>0</xdr:row>
      <xdr:rowOff>85725</xdr:rowOff>
    </xdr:from>
    <xdr:to>
      <xdr:col>56</xdr:col>
      <xdr:colOff>66675</xdr:colOff>
      <xdr:row>8</xdr:row>
      <xdr:rowOff>95250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rcRect l="76309" t="11828" r="5735" b="74192"/>
        <a:stretch>
          <a:fillRect/>
        </a:stretch>
      </xdr:blipFill>
      <xdr:spPr>
        <a:xfrm>
          <a:off x="5524500" y="85725"/>
          <a:ext cx="13716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CW59"/>
  <sheetViews>
    <sheetView showGridLines="0" tabSelected="1" zoomScale="112" zoomScaleNormal="112" workbookViewId="0" topLeftCell="A22">
      <selection activeCell="V11" sqref="V11"/>
    </sheetView>
  </sheetViews>
  <sheetFormatPr defaultColWidth="11.421875" defaultRowHeight="12.75"/>
  <cols>
    <col min="1" max="4" width="1.7109375" style="0" customWidth="1"/>
    <col min="5" max="5" width="4.57421875" style="0" customWidth="1"/>
    <col min="6" max="6" width="3.00390625" style="0" customWidth="1"/>
    <col min="7" max="8" width="1.7109375" style="0" customWidth="1"/>
    <col min="9" max="9" width="4.00390625" style="0" customWidth="1"/>
    <col min="10" max="55" width="1.7109375" style="0" customWidth="1"/>
    <col min="56" max="56" width="1.7109375" style="16" customWidth="1"/>
    <col min="57" max="57" width="1.7109375" style="20" customWidth="1"/>
    <col min="58" max="58" width="2.8515625" style="20" customWidth="1"/>
    <col min="59" max="59" width="2.140625" style="20" customWidth="1"/>
    <col min="60" max="60" width="2.8515625" style="20" customWidth="1"/>
    <col min="61" max="64" width="1.7109375" style="20" customWidth="1"/>
    <col min="65" max="65" width="21.28125" style="20" customWidth="1"/>
    <col min="66" max="66" width="2.28125" style="20" customWidth="1"/>
    <col min="67" max="67" width="3.140625" style="20" customWidth="1"/>
    <col min="68" max="68" width="2.7109375" style="20" bestFit="1" customWidth="1"/>
    <col min="69" max="69" width="2.28125" style="20" customWidth="1"/>
    <col min="70" max="70" width="2.7109375" style="20" bestFit="1" customWidth="1"/>
    <col min="71" max="71" width="3.28125" style="20" bestFit="1" customWidth="1"/>
    <col min="72" max="73" width="1.7109375" style="20" customWidth="1"/>
    <col min="74" max="80" width="1.7109375" style="21" customWidth="1"/>
    <col min="81" max="96" width="1.7109375" style="22" customWidth="1"/>
    <col min="97" max="16384" width="1.7109375" style="16" customWidth="1"/>
  </cols>
  <sheetData>
    <row r="1" spans="1:96" s="7" customFormat="1" ht="7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1"/>
      <c r="BW1" s="21"/>
      <c r="BX1" s="21"/>
      <c r="BY1" s="21"/>
      <c r="BZ1" s="21"/>
      <c r="CA1" s="21"/>
      <c r="CB1" s="21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</row>
    <row r="2" spans="1:96" s="7" customFormat="1" ht="33">
      <c r="A2" s="87" t="s">
        <v>31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1"/>
      <c r="BW2" s="21"/>
      <c r="BX2" s="21"/>
      <c r="BY2" s="21"/>
      <c r="BZ2" s="21"/>
      <c r="CA2" s="21"/>
      <c r="CB2" s="21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</row>
    <row r="3" spans="1:96" s="11" customFormat="1" ht="27">
      <c r="A3" s="88" t="s">
        <v>32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4"/>
      <c r="BW3" s="24"/>
      <c r="BX3" s="24"/>
      <c r="BY3" s="24"/>
      <c r="BZ3" s="24"/>
      <c r="CA3" s="24"/>
      <c r="CB3" s="24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</row>
    <row r="4" spans="43:96" s="2" customFormat="1" ht="6" customHeight="1"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7"/>
      <c r="BW4" s="27"/>
      <c r="BX4" s="27"/>
      <c r="BY4" s="27"/>
      <c r="BZ4" s="27"/>
      <c r="CA4" s="27"/>
      <c r="CB4" s="27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</row>
    <row r="5" spans="12:96" s="2" customFormat="1" ht="15.75">
      <c r="L5" s="3" t="s">
        <v>0</v>
      </c>
      <c r="M5" s="103" t="s">
        <v>33</v>
      </c>
      <c r="N5" s="103"/>
      <c r="O5" s="103"/>
      <c r="P5" s="103"/>
      <c r="Q5" s="103"/>
      <c r="R5" s="103"/>
      <c r="S5" s="103"/>
      <c r="T5" s="103"/>
      <c r="U5" s="2" t="s">
        <v>1</v>
      </c>
      <c r="Y5" s="91">
        <v>39831</v>
      </c>
      <c r="Z5" s="91"/>
      <c r="AA5" s="91"/>
      <c r="AB5" s="91"/>
      <c r="AC5" s="91"/>
      <c r="AD5" s="91"/>
      <c r="AE5" s="91"/>
      <c r="AF5" s="91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7"/>
      <c r="BW5" s="27"/>
      <c r="BX5" s="27"/>
      <c r="BY5" s="27"/>
      <c r="BZ5" s="27"/>
      <c r="CA5" s="27"/>
      <c r="CB5" s="27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</row>
    <row r="6" spans="43:96" s="2" customFormat="1" ht="6" customHeight="1"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7"/>
      <c r="BW6" s="27"/>
      <c r="BX6" s="27"/>
      <c r="BY6" s="27"/>
      <c r="BZ6" s="27"/>
      <c r="CA6" s="27"/>
      <c r="CB6" s="27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</row>
    <row r="7" spans="2:96" s="2" customFormat="1" ht="15">
      <c r="B7" s="92" t="s">
        <v>34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7"/>
      <c r="BW7" s="27"/>
      <c r="BX7" s="27"/>
      <c r="BY7" s="27"/>
      <c r="BZ7" s="27"/>
      <c r="CA7" s="27"/>
      <c r="CB7" s="27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</row>
    <row r="8" spans="57:96" s="2" customFormat="1" ht="6" customHeight="1"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7"/>
      <c r="BW8" s="27"/>
      <c r="BX8" s="27"/>
      <c r="BY8" s="27"/>
      <c r="BZ8" s="27"/>
      <c r="CA8" s="27"/>
      <c r="CB8" s="27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</row>
    <row r="9" spans="7:96" s="2" customFormat="1" ht="15.75">
      <c r="G9" s="6" t="s">
        <v>2</v>
      </c>
      <c r="H9" s="106">
        <v>0.6666666666666666</v>
      </c>
      <c r="I9" s="106"/>
      <c r="J9" s="106"/>
      <c r="K9" s="106"/>
      <c r="L9" s="106"/>
      <c r="M9" s="7" t="s">
        <v>3</v>
      </c>
      <c r="T9" s="6" t="s">
        <v>4</v>
      </c>
      <c r="U9" s="117">
        <v>1</v>
      </c>
      <c r="V9" s="117" t="s">
        <v>5</v>
      </c>
      <c r="W9" s="17" t="s">
        <v>24</v>
      </c>
      <c r="X9" s="93">
        <v>0.006944444444444444</v>
      </c>
      <c r="Y9" s="93"/>
      <c r="Z9" s="93"/>
      <c r="AA9" s="93"/>
      <c r="AB9" s="93"/>
      <c r="AC9" s="7" t="s">
        <v>6</v>
      </c>
      <c r="AK9" s="6" t="s">
        <v>7</v>
      </c>
      <c r="AL9" s="93">
        <v>0.001388888888888889</v>
      </c>
      <c r="AM9" s="93"/>
      <c r="AN9" s="93"/>
      <c r="AO9" s="93"/>
      <c r="AP9" s="93"/>
      <c r="AQ9" s="7" t="s">
        <v>6</v>
      </c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7"/>
      <c r="BW9" s="27"/>
      <c r="BX9" s="27"/>
      <c r="BY9" s="27"/>
      <c r="BZ9" s="27"/>
      <c r="CA9" s="27"/>
      <c r="CB9" s="27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</row>
    <row r="10" spans="1:96" s="14" customFormat="1" ht="9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1"/>
      <c r="BW10" s="21"/>
      <c r="BX10" s="21"/>
      <c r="BY10" s="21"/>
      <c r="BZ10" s="21"/>
      <c r="CA10" s="21"/>
      <c r="CB10" s="21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</row>
    <row r="11" spans="1:96" s="14" customFormat="1" ht="6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1"/>
      <c r="BW11" s="21"/>
      <c r="BX11" s="21"/>
      <c r="BY11" s="21"/>
      <c r="BZ11" s="21"/>
      <c r="CA11" s="21"/>
      <c r="CB11" s="21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</row>
    <row r="12" spans="1:96" s="14" customFormat="1" ht="12.75">
      <c r="A12"/>
      <c r="B12" s="1" t="s">
        <v>8</v>
      </c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1"/>
      <c r="BW12" s="21"/>
      <c r="BX12" s="21"/>
      <c r="BY12" s="21"/>
      <c r="BZ12" s="21"/>
      <c r="CA12" s="21"/>
      <c r="CB12" s="21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</row>
    <row r="13" spans="1:96" s="14" customFormat="1" ht="6" customHeight="1" thickBo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1"/>
      <c r="BW13" s="21"/>
      <c r="BX13" s="21"/>
      <c r="BY13" s="21"/>
      <c r="BZ13" s="21"/>
      <c r="CA13" s="21"/>
      <c r="CB13" s="21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</row>
    <row r="14" spans="1:96" s="14" customFormat="1" ht="16.5" thickBot="1">
      <c r="A14"/>
      <c r="J14" s="118" t="s">
        <v>27</v>
      </c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20"/>
      <c r="AW14" s="121"/>
      <c r="AX14"/>
      <c r="AY14"/>
      <c r="AZ14"/>
      <c r="BA14"/>
      <c r="BB14"/>
      <c r="BC14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1"/>
      <c r="BW14" s="21"/>
      <c r="BX14" s="21"/>
      <c r="BY14" s="21"/>
      <c r="BZ14" s="21"/>
      <c r="CA14" s="21"/>
      <c r="CB14" s="21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</row>
    <row r="15" spans="1:96" s="14" customFormat="1" ht="15">
      <c r="A15"/>
      <c r="J15" s="107" t="s">
        <v>9</v>
      </c>
      <c r="K15" s="108"/>
      <c r="L15" s="122" t="s">
        <v>35</v>
      </c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4"/>
      <c r="AW15" s="125"/>
      <c r="AX15"/>
      <c r="AY15"/>
      <c r="AZ15"/>
      <c r="BA15"/>
      <c r="BB15"/>
      <c r="BC15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1"/>
      <c r="BW15" s="21"/>
      <c r="BX15" s="21"/>
      <c r="BY15" s="21"/>
      <c r="BZ15" s="21"/>
      <c r="CA15" s="21"/>
      <c r="CB15" s="21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</row>
    <row r="16" spans="1:96" s="14" customFormat="1" ht="15">
      <c r="A16"/>
      <c r="J16" s="104" t="s">
        <v>10</v>
      </c>
      <c r="K16" s="105"/>
      <c r="L16" s="109" t="s">
        <v>36</v>
      </c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1"/>
      <c r="AW16" s="112"/>
      <c r="AX16"/>
      <c r="AY16"/>
      <c r="AZ16"/>
      <c r="BA16"/>
      <c r="BB16"/>
      <c r="BC16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1"/>
      <c r="BW16" s="21"/>
      <c r="BX16" s="21"/>
      <c r="BY16" s="21"/>
      <c r="BZ16" s="21"/>
      <c r="CA16" s="21"/>
      <c r="CB16" s="21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</row>
    <row r="17" spans="1:96" s="14" customFormat="1" ht="15">
      <c r="A17"/>
      <c r="J17" s="104" t="s">
        <v>11</v>
      </c>
      <c r="K17" s="105"/>
      <c r="L17" s="109" t="s">
        <v>37</v>
      </c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1"/>
      <c r="AW17" s="112"/>
      <c r="AX17"/>
      <c r="AY17"/>
      <c r="AZ17"/>
      <c r="BA17"/>
      <c r="BB17"/>
      <c r="BC17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1"/>
      <c r="BW17" s="21"/>
      <c r="BX17" s="21"/>
      <c r="BY17" s="21"/>
      <c r="BZ17" s="21"/>
      <c r="CA17" s="21"/>
      <c r="CB17" s="21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</row>
    <row r="18" spans="1:96" s="14" customFormat="1" ht="15">
      <c r="A18"/>
      <c r="J18" s="104" t="s">
        <v>12</v>
      </c>
      <c r="K18" s="105"/>
      <c r="L18" s="109" t="s">
        <v>38</v>
      </c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1"/>
      <c r="AW18" s="112"/>
      <c r="AX18"/>
      <c r="AY18"/>
      <c r="AZ18"/>
      <c r="BA18"/>
      <c r="BB18"/>
      <c r="BC18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1"/>
      <c r="BW18" s="21"/>
      <c r="BX18" s="21"/>
      <c r="BY18" s="21"/>
      <c r="BZ18" s="21"/>
      <c r="CA18" s="21"/>
      <c r="CB18" s="21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</row>
    <row r="19" spans="1:96" s="14" customFormat="1" ht="15">
      <c r="A19"/>
      <c r="J19" s="104" t="s">
        <v>13</v>
      </c>
      <c r="K19" s="105"/>
      <c r="L19" s="109" t="s">
        <v>39</v>
      </c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1"/>
      <c r="AW19" s="112"/>
      <c r="AX19"/>
      <c r="AY19"/>
      <c r="AZ19"/>
      <c r="BA19"/>
      <c r="BB19"/>
      <c r="BC19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1"/>
      <c r="BW19" s="21"/>
      <c r="BX19" s="21"/>
      <c r="BY19" s="21"/>
      <c r="BZ19" s="21"/>
      <c r="CA19" s="21"/>
      <c r="CB19" s="21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</row>
    <row r="20" spans="1:96" s="14" customFormat="1" ht="15">
      <c r="A20"/>
      <c r="J20" s="104" t="s">
        <v>25</v>
      </c>
      <c r="K20" s="105"/>
      <c r="L20" s="109" t="s">
        <v>40</v>
      </c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1"/>
      <c r="AW20" s="112"/>
      <c r="AX20"/>
      <c r="AY20"/>
      <c r="AZ20"/>
      <c r="BA20"/>
      <c r="BB20"/>
      <c r="BC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1"/>
      <c r="BW20" s="21"/>
      <c r="BX20" s="21"/>
      <c r="BY20" s="21"/>
      <c r="BZ20" s="21"/>
      <c r="CA20" s="21"/>
      <c r="CB20" s="21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</row>
    <row r="21" spans="1:96" s="14" customFormat="1" ht="15.75" thickBot="1">
      <c r="A21"/>
      <c r="J21" s="127" t="s">
        <v>26</v>
      </c>
      <c r="K21" s="128"/>
      <c r="L21" s="113" t="s">
        <v>41</v>
      </c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5"/>
      <c r="AW21" s="116"/>
      <c r="AX21"/>
      <c r="AY21"/>
      <c r="AZ21"/>
      <c r="BA21"/>
      <c r="BB21"/>
      <c r="BC21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1"/>
      <c r="BW21" s="21"/>
      <c r="BX21" s="21"/>
      <c r="BY21" s="21"/>
      <c r="BZ21" s="21"/>
      <c r="CA21" s="21"/>
      <c r="CB21" s="21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</row>
    <row r="22" spans="1:96" s="14" customFormat="1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 s="16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1"/>
      <c r="BW22" s="21"/>
      <c r="BX22" s="21"/>
      <c r="BY22" s="21"/>
      <c r="BZ22" s="21"/>
      <c r="CA22" s="21"/>
      <c r="CB22" s="21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</row>
    <row r="23" spans="1:96" s="14" customFormat="1" ht="12.75">
      <c r="A23"/>
      <c r="B23" s="1" t="s">
        <v>29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1"/>
      <c r="BW23" s="21"/>
      <c r="BX23" s="21"/>
      <c r="BY23" s="21"/>
      <c r="BZ23" s="21"/>
      <c r="CA23" s="21"/>
      <c r="CB23" s="21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</row>
    <row r="24" spans="1:96" s="14" customFormat="1" ht="6" customHeight="1" thickBo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1"/>
      <c r="BW24" s="21"/>
      <c r="BX24" s="21"/>
      <c r="BY24" s="21"/>
      <c r="BZ24" s="21"/>
      <c r="CA24" s="21"/>
      <c r="CB24" s="21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</row>
    <row r="25" spans="1:101" s="44" customFormat="1" ht="16.5" customHeight="1">
      <c r="A25" s="4"/>
      <c r="B25" s="95" t="s">
        <v>14</v>
      </c>
      <c r="C25" s="96"/>
      <c r="D25" s="97" t="s">
        <v>15</v>
      </c>
      <c r="E25" s="98"/>
      <c r="F25" s="99"/>
      <c r="G25" s="100" t="s">
        <v>16</v>
      </c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2"/>
      <c r="AW25" s="97" t="s">
        <v>19</v>
      </c>
      <c r="AX25" s="98"/>
      <c r="AY25" s="98"/>
      <c r="AZ25" s="98"/>
      <c r="BA25" s="99"/>
      <c r="BB25" s="97"/>
      <c r="BC25" s="126"/>
      <c r="BD25" s="15"/>
      <c r="BE25" s="29"/>
      <c r="BF25" s="30" t="s">
        <v>23</v>
      </c>
      <c r="BG25" s="31"/>
      <c r="BH25" s="31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32"/>
      <c r="BW25" s="32"/>
      <c r="BX25" s="32"/>
      <c r="BY25" s="32"/>
      <c r="BZ25" s="32"/>
      <c r="CA25" s="32"/>
      <c r="CB25" s="32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49"/>
      <c r="CT25" s="49"/>
      <c r="CU25" s="49"/>
      <c r="CV25" s="49"/>
      <c r="CW25" s="49"/>
    </row>
    <row r="26" spans="2:96" s="5" customFormat="1" ht="18" customHeight="1">
      <c r="B26" s="90">
        <v>1</v>
      </c>
      <c r="C26" s="78"/>
      <c r="D26" s="77">
        <f>$H$9</f>
        <v>0.6666666666666666</v>
      </c>
      <c r="E26" s="78"/>
      <c r="F26" s="78"/>
      <c r="G26" s="61" t="str">
        <f>L15</f>
        <v>BV Alme</v>
      </c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54" t="s">
        <v>18</v>
      </c>
      <c r="AA26" s="59" t="str">
        <f>L16</f>
        <v>TuS Madfeld</v>
      </c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75"/>
      <c r="AX26" s="86"/>
      <c r="AY26" s="52" t="s">
        <v>17</v>
      </c>
      <c r="AZ26" s="85"/>
      <c r="BA26" s="75"/>
      <c r="BB26" s="75"/>
      <c r="BC26" s="76"/>
      <c r="BE26" s="29"/>
      <c r="BF26" s="34" t="str">
        <f>IF(ISBLANK(AW26),"0",IF(AW26&gt;AZ26,3,IF(AW26=AZ26,1,0)))</f>
        <v>0</v>
      </c>
      <c r="BG26" s="34" t="s">
        <v>17</v>
      </c>
      <c r="BH26" s="34" t="str">
        <f>IF(ISBLANK(AZ26),"0",IF(AZ26&gt;AW26,3,IF(AZ26=AW26,1,0)))</f>
        <v>0</v>
      </c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32"/>
      <c r="BW26" s="32"/>
      <c r="BX26" s="32"/>
      <c r="BY26" s="32"/>
      <c r="BZ26" s="32"/>
      <c r="CA26" s="32"/>
      <c r="CB26" s="32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</row>
    <row r="27" spans="1:96" s="15" customFormat="1" ht="18" customHeight="1">
      <c r="A27" s="4"/>
      <c r="B27" s="90">
        <v>2</v>
      </c>
      <c r="C27" s="78"/>
      <c r="D27" s="77">
        <f>D26+$U$9*$X$9+$AL$9</f>
        <v>0.6749999999999999</v>
      </c>
      <c r="E27" s="78"/>
      <c r="F27" s="78"/>
      <c r="G27" s="61" t="str">
        <f>L17</f>
        <v>SV Brilon1</v>
      </c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54" t="s">
        <v>18</v>
      </c>
      <c r="AA27" s="59" t="str">
        <f>L18</f>
        <v>SV Brilon2</v>
      </c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75"/>
      <c r="AX27" s="86"/>
      <c r="AY27" s="52" t="s">
        <v>17</v>
      </c>
      <c r="AZ27" s="85"/>
      <c r="BA27" s="75"/>
      <c r="BB27" s="75"/>
      <c r="BC27" s="76"/>
      <c r="BE27" s="29"/>
      <c r="BF27" s="34" t="str">
        <f aca="true" t="shared" si="0" ref="BF27:BF44">IF(ISBLANK(AW27),"0",IF(AW27&gt;AZ27,3,IF(AW27=AZ27,1,0)))</f>
        <v>0</v>
      </c>
      <c r="BG27" s="34" t="s">
        <v>17</v>
      </c>
      <c r="BH27" s="34" t="str">
        <f aca="true" t="shared" si="1" ref="BH27:BH44">IF(ISBLANK(AZ27),"0",IF(AZ27&gt;AW27,3,IF(AZ27=AW27,1,0)))</f>
        <v>0</v>
      </c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32"/>
      <c r="BW27" s="32"/>
      <c r="BX27" s="32"/>
      <c r="BY27" s="32"/>
      <c r="BZ27" s="32"/>
      <c r="CA27" s="32"/>
      <c r="CB27" s="32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</row>
    <row r="28" spans="1:96" s="15" customFormat="1" ht="18" customHeight="1">
      <c r="A28" s="4"/>
      <c r="B28" s="90">
        <v>3</v>
      </c>
      <c r="C28" s="78"/>
      <c r="D28" s="77">
        <f aca="true" t="shared" si="2" ref="D28:D43">D27+$U$9*$X$9+$AL$9</f>
        <v>0.6833333333333332</v>
      </c>
      <c r="E28" s="78"/>
      <c r="F28" s="78"/>
      <c r="G28" s="61" t="str">
        <f>L19</f>
        <v>JSG Rösenbeck/Nehden/Thülen</v>
      </c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54" t="s">
        <v>18</v>
      </c>
      <c r="AA28" s="59" t="str">
        <f>L20</f>
        <v>SG Hoppecke/Messinghsn./Bontkirchen</v>
      </c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75"/>
      <c r="AX28" s="86"/>
      <c r="AY28" s="52" t="s">
        <v>17</v>
      </c>
      <c r="AZ28" s="85"/>
      <c r="BA28" s="75"/>
      <c r="BB28" s="75"/>
      <c r="BC28" s="76"/>
      <c r="BE28" s="29"/>
      <c r="BF28" s="34" t="str">
        <f t="shared" si="0"/>
        <v>0</v>
      </c>
      <c r="BG28" s="34" t="s">
        <v>17</v>
      </c>
      <c r="BH28" s="34" t="str">
        <f t="shared" si="1"/>
        <v>0</v>
      </c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32"/>
      <c r="BW28" s="32"/>
      <c r="BX28" s="32"/>
      <c r="BY28" s="32"/>
      <c r="BZ28" s="32"/>
      <c r="CA28" s="32"/>
      <c r="CB28" s="32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</row>
    <row r="29" spans="1:96" s="15" customFormat="1" ht="18" customHeight="1">
      <c r="A29" s="4"/>
      <c r="B29" s="90">
        <v>4</v>
      </c>
      <c r="C29" s="78"/>
      <c r="D29" s="77">
        <f t="shared" si="2"/>
        <v>0.6916666666666665</v>
      </c>
      <c r="E29" s="78"/>
      <c r="F29" s="78"/>
      <c r="G29" s="61" t="str">
        <f>L21</f>
        <v>JSG Scharfenberg/Altenbüren</v>
      </c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54" t="s">
        <v>18</v>
      </c>
      <c r="AA29" s="59" t="str">
        <f>L15</f>
        <v>BV Alme</v>
      </c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75"/>
      <c r="AX29" s="86"/>
      <c r="AY29" s="52" t="s">
        <v>17</v>
      </c>
      <c r="AZ29" s="85"/>
      <c r="BA29" s="75"/>
      <c r="BB29" s="75"/>
      <c r="BC29" s="76"/>
      <c r="BE29" s="29"/>
      <c r="BF29" s="34" t="str">
        <f t="shared" si="0"/>
        <v>0</v>
      </c>
      <c r="BG29" s="34" t="s">
        <v>17</v>
      </c>
      <c r="BH29" s="34" t="str">
        <f t="shared" si="1"/>
        <v>0</v>
      </c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32"/>
      <c r="BW29" s="32"/>
      <c r="BX29" s="32"/>
      <c r="BY29" s="32"/>
      <c r="BZ29" s="32"/>
      <c r="CA29" s="32"/>
      <c r="CB29" s="32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</row>
    <row r="30" spans="1:96" s="15" customFormat="1" ht="18" customHeight="1">
      <c r="A30" s="4"/>
      <c r="B30" s="90">
        <v>5</v>
      </c>
      <c r="C30" s="78"/>
      <c r="D30" s="77">
        <f t="shared" si="2"/>
        <v>0.6999999999999998</v>
      </c>
      <c r="E30" s="78"/>
      <c r="F30" s="78"/>
      <c r="G30" s="61" t="str">
        <f>L16</f>
        <v>TuS Madfeld</v>
      </c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54" t="s">
        <v>18</v>
      </c>
      <c r="AA30" s="59" t="str">
        <f>L18</f>
        <v>SV Brilon2</v>
      </c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75"/>
      <c r="AX30" s="86"/>
      <c r="AY30" s="52" t="s">
        <v>17</v>
      </c>
      <c r="AZ30" s="85"/>
      <c r="BA30" s="75"/>
      <c r="BB30" s="75"/>
      <c r="BC30" s="76"/>
      <c r="BE30" s="29"/>
      <c r="BF30" s="34" t="str">
        <f t="shared" si="0"/>
        <v>0</v>
      </c>
      <c r="BG30" s="34" t="s">
        <v>17</v>
      </c>
      <c r="BH30" s="34" t="str">
        <f t="shared" si="1"/>
        <v>0</v>
      </c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32"/>
      <c r="BW30" s="32"/>
      <c r="BX30" s="32"/>
      <c r="BY30" s="32"/>
      <c r="BZ30" s="32"/>
      <c r="CA30" s="32"/>
      <c r="CB30" s="32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</row>
    <row r="31" spans="1:96" s="15" customFormat="1" ht="18" customHeight="1">
      <c r="A31" s="4"/>
      <c r="B31" s="90">
        <v>6</v>
      </c>
      <c r="C31" s="78"/>
      <c r="D31" s="77">
        <f t="shared" si="2"/>
        <v>0.7083333333333331</v>
      </c>
      <c r="E31" s="78"/>
      <c r="F31" s="78"/>
      <c r="G31" s="61" t="str">
        <f>L17</f>
        <v>SV Brilon1</v>
      </c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54" t="s">
        <v>18</v>
      </c>
      <c r="AA31" s="59" t="str">
        <f>L19</f>
        <v>JSG Rösenbeck/Nehden/Thülen</v>
      </c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75"/>
      <c r="AX31" s="86"/>
      <c r="AY31" s="52" t="s">
        <v>17</v>
      </c>
      <c r="AZ31" s="85"/>
      <c r="BA31" s="75"/>
      <c r="BB31" s="75"/>
      <c r="BC31" s="76"/>
      <c r="BE31" s="29"/>
      <c r="BF31" s="34" t="str">
        <f t="shared" si="0"/>
        <v>0</v>
      </c>
      <c r="BG31" s="34" t="s">
        <v>17</v>
      </c>
      <c r="BH31" s="34" t="str">
        <f t="shared" si="1"/>
        <v>0</v>
      </c>
      <c r="BI31" s="29"/>
      <c r="BJ31" s="29"/>
      <c r="BK31" s="20"/>
      <c r="BL31" s="20"/>
      <c r="BM31" s="20"/>
      <c r="BN31" s="20"/>
      <c r="BO31" s="20"/>
      <c r="BP31" s="20"/>
      <c r="BQ31" s="20"/>
      <c r="BR31" s="20"/>
      <c r="BS31" s="20"/>
      <c r="BT31" s="29"/>
      <c r="BU31" s="29"/>
      <c r="BV31" s="32"/>
      <c r="BW31" s="32"/>
      <c r="BX31" s="32"/>
      <c r="BY31" s="32"/>
      <c r="BZ31" s="32"/>
      <c r="CA31" s="32"/>
      <c r="CB31" s="32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</row>
    <row r="32" spans="1:96" s="15" customFormat="1" ht="18" customHeight="1">
      <c r="A32" s="4"/>
      <c r="B32" s="90">
        <v>7</v>
      </c>
      <c r="C32" s="78"/>
      <c r="D32" s="77">
        <f t="shared" si="2"/>
        <v>0.7166666666666665</v>
      </c>
      <c r="E32" s="78"/>
      <c r="F32" s="78"/>
      <c r="G32" s="61" t="str">
        <f>L15</f>
        <v>BV Alme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54" t="s">
        <v>18</v>
      </c>
      <c r="AA32" s="59" t="str">
        <f>L20</f>
        <v>SG Hoppecke/Messinghsn./Bontkirchen</v>
      </c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75"/>
      <c r="AX32" s="86"/>
      <c r="AY32" s="52" t="s">
        <v>17</v>
      </c>
      <c r="AZ32" s="85"/>
      <c r="BA32" s="75"/>
      <c r="BB32" s="75"/>
      <c r="BC32" s="76"/>
      <c r="BD32" s="12"/>
      <c r="BE32" s="29"/>
      <c r="BF32" s="34" t="str">
        <f t="shared" si="0"/>
        <v>0</v>
      </c>
      <c r="BG32" s="34" t="s">
        <v>17</v>
      </c>
      <c r="BH32" s="34" t="str">
        <f t="shared" si="1"/>
        <v>0</v>
      </c>
      <c r="BI32" s="29"/>
      <c r="BJ32" s="29"/>
      <c r="BK32" s="36"/>
      <c r="BL32" s="36"/>
      <c r="BM32" s="37" t="str">
        <f>$L$15</f>
        <v>BV Alme</v>
      </c>
      <c r="BN32" s="38">
        <f>COUNT($AW$26,$AZ$29,$AW$32,$AZ$35,$AW$38,$AZ$41)</f>
        <v>0</v>
      </c>
      <c r="BO32" s="38">
        <f>SUM($BF$26+$BH$29+$BF$32+$BH$35+$BF$38+$BH$41)</f>
        <v>0</v>
      </c>
      <c r="BP32" s="38">
        <f>SUM($AW$26+$AZ$29+$AW$32+$AZ$35+$AW$38+$AZ$41)</f>
        <v>0</v>
      </c>
      <c r="BQ32" s="39" t="s">
        <v>17</v>
      </c>
      <c r="BR32" s="38">
        <f>SUM($AZ$26+$AW$29+$AZ$32+$AW$35+$AZ$38+$AW$41)</f>
        <v>0</v>
      </c>
      <c r="BS32" s="38">
        <f aca="true" t="shared" si="3" ref="BS32:BS38">SUM(BP32-BR32)</f>
        <v>0</v>
      </c>
      <c r="BT32" s="29"/>
      <c r="BU32" s="29"/>
      <c r="BV32" s="32"/>
      <c r="BW32" s="32"/>
      <c r="BX32" s="32"/>
      <c r="BY32" s="32"/>
      <c r="BZ32" s="32"/>
      <c r="CA32" s="32"/>
      <c r="CB32" s="32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</row>
    <row r="33" spans="1:96" s="15" customFormat="1" ht="18" customHeight="1">
      <c r="A33" s="4"/>
      <c r="B33" s="90">
        <v>8</v>
      </c>
      <c r="C33" s="78"/>
      <c r="D33" s="77">
        <f t="shared" si="2"/>
        <v>0.7249999999999998</v>
      </c>
      <c r="E33" s="78"/>
      <c r="F33" s="78"/>
      <c r="G33" s="61" t="str">
        <f>L18</f>
        <v>SV Brilon2</v>
      </c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54" t="s">
        <v>18</v>
      </c>
      <c r="AA33" s="59" t="str">
        <f>L21</f>
        <v>JSG Scharfenberg/Altenbüren</v>
      </c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75"/>
      <c r="AX33" s="86"/>
      <c r="AY33" s="52" t="s">
        <v>17</v>
      </c>
      <c r="AZ33" s="85"/>
      <c r="BA33" s="75"/>
      <c r="BB33" s="75"/>
      <c r="BC33" s="76"/>
      <c r="BD33" s="12"/>
      <c r="BE33" s="29"/>
      <c r="BF33" s="34" t="str">
        <f t="shared" si="0"/>
        <v>0</v>
      </c>
      <c r="BG33" s="34" t="s">
        <v>17</v>
      </c>
      <c r="BH33" s="34" t="str">
        <f t="shared" si="1"/>
        <v>0</v>
      </c>
      <c r="BI33" s="29"/>
      <c r="BJ33" s="29"/>
      <c r="BK33" s="36"/>
      <c r="BL33" s="36"/>
      <c r="BM33" s="40" t="str">
        <f>$L$16</f>
        <v>TuS Madfeld</v>
      </c>
      <c r="BN33" s="38">
        <f>COUNT($AZ$26,$AW$30,$AW$34,$AZ$37,$AW$40,$AZ$45)</f>
        <v>0</v>
      </c>
      <c r="BO33" s="38">
        <f>SUM($BH$26+$BF$30+$BF$34+$BH$37+$BF$40+$BH$45)</f>
        <v>0</v>
      </c>
      <c r="BP33" s="38">
        <f>SUM($AZ$26+$AW$30+$AW$34+$AZ$37+$AW$40+$AZ$45)</f>
        <v>0</v>
      </c>
      <c r="BQ33" s="39" t="s">
        <v>17</v>
      </c>
      <c r="BR33" s="38">
        <f>SUM($AW$26+$AZ$30+$AZ$34+$AW$37+$AZ$40+$AW$45)</f>
        <v>0</v>
      </c>
      <c r="BS33" s="38">
        <f t="shared" si="3"/>
        <v>0</v>
      </c>
      <c r="BT33" s="29"/>
      <c r="BU33" s="29"/>
      <c r="BV33" s="32"/>
      <c r="BW33" s="32"/>
      <c r="BX33" s="32"/>
      <c r="BY33" s="32"/>
      <c r="BZ33" s="32"/>
      <c r="CA33" s="32"/>
      <c r="CB33" s="32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</row>
    <row r="34" spans="1:96" s="15" customFormat="1" ht="18" customHeight="1">
      <c r="A34" s="4"/>
      <c r="B34" s="90">
        <v>9</v>
      </c>
      <c r="C34" s="78"/>
      <c r="D34" s="77">
        <f t="shared" si="2"/>
        <v>0.7333333333333331</v>
      </c>
      <c r="E34" s="78"/>
      <c r="F34" s="78"/>
      <c r="G34" s="61" t="str">
        <f>L16</f>
        <v>TuS Madfeld</v>
      </c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54" t="s">
        <v>18</v>
      </c>
      <c r="AA34" s="59" t="str">
        <f>L17</f>
        <v>SV Brilon1</v>
      </c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75"/>
      <c r="AX34" s="86"/>
      <c r="AY34" s="52" t="s">
        <v>17</v>
      </c>
      <c r="AZ34" s="85"/>
      <c r="BA34" s="75"/>
      <c r="BB34" s="75"/>
      <c r="BC34" s="76"/>
      <c r="BD34" s="12"/>
      <c r="BE34" s="29"/>
      <c r="BF34" s="34" t="str">
        <f t="shared" si="0"/>
        <v>0</v>
      </c>
      <c r="BG34" s="34" t="s">
        <v>17</v>
      </c>
      <c r="BH34" s="34" t="str">
        <f t="shared" si="1"/>
        <v>0</v>
      </c>
      <c r="BI34" s="29"/>
      <c r="BJ34" s="29"/>
      <c r="BK34" s="36"/>
      <c r="BL34" s="36"/>
      <c r="BM34" s="40" t="str">
        <f>$L$17</f>
        <v>SV Brilon1</v>
      </c>
      <c r="BN34" s="38">
        <f>COUNT($AW$27,$AW$31,$AZ$34,$AZ$36,$AW$41,$AZ$44)</f>
        <v>0</v>
      </c>
      <c r="BO34" s="38">
        <f>SUM($BF$27+$BF$31+$BH$34+$BH$36+$BF$41+$BH$44)</f>
        <v>0</v>
      </c>
      <c r="BP34" s="38">
        <f>SUM($AW$27+$AW$31+$AZ$34+$AZ$36+$AW$41+$AZ$44)</f>
        <v>0</v>
      </c>
      <c r="BQ34" s="39" t="s">
        <v>17</v>
      </c>
      <c r="BR34" s="38">
        <f>SUM($AZ$27+$AZ$31+$AW$34+$AW$36+$AZ$41+$AW$44)</f>
        <v>0</v>
      </c>
      <c r="BS34" s="38">
        <f t="shared" si="3"/>
        <v>0</v>
      </c>
      <c r="BT34" s="29"/>
      <c r="BU34" s="29"/>
      <c r="BV34" s="32"/>
      <c r="BW34" s="32"/>
      <c r="BX34" s="32"/>
      <c r="BY34" s="32"/>
      <c r="BZ34" s="32"/>
      <c r="CA34" s="32"/>
      <c r="CB34" s="32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</row>
    <row r="35" spans="1:96" s="15" customFormat="1" ht="18" customHeight="1">
      <c r="A35" s="4"/>
      <c r="B35" s="90">
        <v>10</v>
      </c>
      <c r="C35" s="78"/>
      <c r="D35" s="77">
        <f t="shared" si="2"/>
        <v>0.7416666666666664</v>
      </c>
      <c r="E35" s="78"/>
      <c r="F35" s="78"/>
      <c r="G35" s="61" t="str">
        <f>L19</f>
        <v>JSG Rösenbeck/Nehden/Thülen</v>
      </c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54" t="s">
        <v>18</v>
      </c>
      <c r="AA35" s="59" t="str">
        <f>L15</f>
        <v>BV Alme</v>
      </c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75"/>
      <c r="AX35" s="86"/>
      <c r="AY35" s="52" t="s">
        <v>17</v>
      </c>
      <c r="AZ35" s="85"/>
      <c r="BA35" s="75"/>
      <c r="BB35" s="75"/>
      <c r="BC35" s="76"/>
      <c r="BD35" s="12"/>
      <c r="BE35" s="29"/>
      <c r="BF35" s="34" t="str">
        <f t="shared" si="0"/>
        <v>0</v>
      </c>
      <c r="BG35" s="34" t="s">
        <v>17</v>
      </c>
      <c r="BH35" s="34" t="str">
        <f t="shared" si="1"/>
        <v>0</v>
      </c>
      <c r="BI35" s="29"/>
      <c r="BJ35" s="29"/>
      <c r="BK35" s="36"/>
      <c r="BL35" s="36"/>
      <c r="BM35" s="40" t="str">
        <f>$L$18</f>
        <v>SV Brilon2</v>
      </c>
      <c r="BN35" s="38">
        <f>COUNT($AZ$27,$AZ$30,$AW$33,$AZ$38,$AW$42,$AW$46)</f>
        <v>0</v>
      </c>
      <c r="BO35" s="38">
        <f>SUM($BH$27+$BH$30+$BF$33+$BH$38+$BF$42+$BF$46)</f>
        <v>0</v>
      </c>
      <c r="BP35" s="38">
        <f>SUM($AZ$27+$AZ$30+$AW$33+$AZ$38+$AW$42+$AW$46)</f>
        <v>0</v>
      </c>
      <c r="BQ35" s="39" t="s">
        <v>17</v>
      </c>
      <c r="BR35" s="38">
        <f>SUM($AW$27+$AW$30+$AZ$33+$AW$38+$AZ$42+$AZ$46)</f>
        <v>0</v>
      </c>
      <c r="BS35" s="38">
        <f t="shared" si="3"/>
        <v>0</v>
      </c>
      <c r="BT35" s="29"/>
      <c r="BU35" s="29"/>
      <c r="BV35" s="32"/>
      <c r="BW35" s="32"/>
      <c r="BX35" s="32"/>
      <c r="BY35" s="32"/>
      <c r="BZ35" s="32"/>
      <c r="CA35" s="32"/>
      <c r="CB35" s="32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</row>
    <row r="36" spans="1:96" s="15" customFormat="1" ht="18" customHeight="1">
      <c r="A36" s="4"/>
      <c r="B36" s="90">
        <v>11</v>
      </c>
      <c r="C36" s="78"/>
      <c r="D36" s="77">
        <f t="shared" si="2"/>
        <v>0.7499999999999997</v>
      </c>
      <c r="E36" s="78"/>
      <c r="F36" s="78"/>
      <c r="G36" s="61" t="str">
        <f>L21</f>
        <v>JSG Scharfenberg/Altenbüren</v>
      </c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54" t="s">
        <v>18</v>
      </c>
      <c r="AA36" s="59" t="str">
        <f>L17</f>
        <v>SV Brilon1</v>
      </c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75"/>
      <c r="AX36" s="86"/>
      <c r="AY36" s="52" t="s">
        <v>17</v>
      </c>
      <c r="AZ36" s="85"/>
      <c r="BA36" s="75"/>
      <c r="BB36" s="75"/>
      <c r="BC36" s="76"/>
      <c r="BD36" s="12"/>
      <c r="BE36" s="29"/>
      <c r="BF36" s="34" t="str">
        <f t="shared" si="0"/>
        <v>0</v>
      </c>
      <c r="BG36" s="34" t="s">
        <v>17</v>
      </c>
      <c r="BH36" s="34" t="str">
        <f t="shared" si="1"/>
        <v>0</v>
      </c>
      <c r="BI36" s="29"/>
      <c r="BJ36" s="29"/>
      <c r="BK36" s="36"/>
      <c r="BL36" s="36"/>
      <c r="BM36" s="40" t="str">
        <f>$L$19</f>
        <v>JSG Rösenbeck/Nehden/Thülen</v>
      </c>
      <c r="BN36" s="38">
        <f>COUNT($AW$28,$AZ$31,$AW$35,$AZ$40,$AW$43,$AZ$46)</f>
        <v>0</v>
      </c>
      <c r="BO36" s="38">
        <f>SUM($BF$28+$BH$31+$BF$35+$BH$40+$BF$43+$BH$46)</f>
        <v>0</v>
      </c>
      <c r="BP36" s="38">
        <f>SUM($AW$28+$AZ$31+$AW$35+$AZ$40+$AW$43+$AZ$46)</f>
        <v>0</v>
      </c>
      <c r="BQ36" s="39" t="s">
        <v>17</v>
      </c>
      <c r="BR36" s="38">
        <f>SUM($AZ$28+$AW$31+$AZ$35+$AW$40+$AZ$43+$AW$46)</f>
        <v>0</v>
      </c>
      <c r="BS36" s="38">
        <f t="shared" si="3"/>
        <v>0</v>
      </c>
      <c r="BT36" s="29"/>
      <c r="BU36" s="29"/>
      <c r="BV36" s="32"/>
      <c r="BW36" s="32"/>
      <c r="BX36" s="32"/>
      <c r="BY36" s="32"/>
      <c r="BZ36" s="32"/>
      <c r="CA36" s="32"/>
      <c r="CB36" s="32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</row>
    <row r="37" spans="1:96" s="15" customFormat="1" ht="18" customHeight="1">
      <c r="A37" s="4"/>
      <c r="B37" s="90">
        <v>12</v>
      </c>
      <c r="C37" s="78"/>
      <c r="D37" s="77">
        <f t="shared" si="2"/>
        <v>0.758333333333333</v>
      </c>
      <c r="E37" s="78"/>
      <c r="F37" s="78"/>
      <c r="G37" s="61" t="str">
        <f>L20</f>
        <v>SG Hoppecke/Messinghsn./Bontkirchen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54" t="s">
        <v>18</v>
      </c>
      <c r="AA37" s="59" t="str">
        <f>L16</f>
        <v>TuS Madfeld</v>
      </c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75"/>
      <c r="AX37" s="86"/>
      <c r="AY37" s="52" t="s">
        <v>17</v>
      </c>
      <c r="AZ37" s="85"/>
      <c r="BA37" s="75"/>
      <c r="BB37" s="75"/>
      <c r="BC37" s="76"/>
      <c r="BD37" s="12"/>
      <c r="BE37" s="29"/>
      <c r="BF37" s="34" t="str">
        <f t="shared" si="0"/>
        <v>0</v>
      </c>
      <c r="BG37" s="34" t="s">
        <v>17</v>
      </c>
      <c r="BH37" s="34" t="str">
        <f t="shared" si="1"/>
        <v>0</v>
      </c>
      <c r="BI37" s="29"/>
      <c r="BJ37" s="29"/>
      <c r="BK37" s="29"/>
      <c r="BL37" s="29"/>
      <c r="BM37" s="40" t="str">
        <f>$L$20</f>
        <v>SG Hoppecke/Messinghsn./Bontkirchen</v>
      </c>
      <c r="BN37" s="38">
        <f>COUNT($AZ$28,$AZ$32,$AW$37,$AW$39,$AZ$42,$AW$44)</f>
        <v>0</v>
      </c>
      <c r="BO37" s="38">
        <f>SUM($BH$28+$BH$32+$BF$37+$BF$39+$BH$42+$BF$44)</f>
        <v>0</v>
      </c>
      <c r="BP37" s="38">
        <f>SUM($AZ$28+$AZ$32+$AW$37+$AW$39+$AZ$42+$AW$44)</f>
        <v>0</v>
      </c>
      <c r="BQ37" s="39" t="s">
        <v>17</v>
      </c>
      <c r="BR37" s="38">
        <f>SUM($AW$28+$AW$32+$AZ$37+$AZ$39+$AW$42+$AZ$44)</f>
        <v>0</v>
      </c>
      <c r="BS37" s="38">
        <f t="shared" si="3"/>
        <v>0</v>
      </c>
      <c r="BT37" s="29"/>
      <c r="BU37" s="29"/>
      <c r="BV37" s="32"/>
      <c r="BW37" s="32"/>
      <c r="BX37" s="32"/>
      <c r="BY37" s="32"/>
      <c r="BZ37" s="32"/>
      <c r="CA37" s="32"/>
      <c r="CB37" s="32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</row>
    <row r="38" spans="1:96" s="15" customFormat="1" ht="18" customHeight="1">
      <c r="A38" s="4"/>
      <c r="B38" s="90">
        <v>13</v>
      </c>
      <c r="C38" s="78"/>
      <c r="D38" s="77">
        <f t="shared" si="2"/>
        <v>0.7666666666666663</v>
      </c>
      <c r="E38" s="78"/>
      <c r="F38" s="78"/>
      <c r="G38" s="61" t="str">
        <f>L15</f>
        <v>BV Alme</v>
      </c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54" t="s">
        <v>18</v>
      </c>
      <c r="AA38" s="59" t="str">
        <f>L18</f>
        <v>SV Brilon2</v>
      </c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75"/>
      <c r="AX38" s="86"/>
      <c r="AY38" s="52" t="s">
        <v>17</v>
      </c>
      <c r="AZ38" s="85"/>
      <c r="BA38" s="75"/>
      <c r="BB38" s="75"/>
      <c r="BC38" s="76"/>
      <c r="BD38" s="12"/>
      <c r="BE38" s="29"/>
      <c r="BF38" s="34" t="str">
        <f t="shared" si="0"/>
        <v>0</v>
      </c>
      <c r="BG38" s="34" t="s">
        <v>17</v>
      </c>
      <c r="BH38" s="34" t="str">
        <f t="shared" si="1"/>
        <v>0</v>
      </c>
      <c r="BI38" s="29"/>
      <c r="BJ38" s="20"/>
      <c r="BK38" s="20"/>
      <c r="BL38" s="20"/>
      <c r="BM38" s="40" t="str">
        <f>$L$21</f>
        <v>JSG Scharfenberg/Altenbüren</v>
      </c>
      <c r="BN38" s="38">
        <f>COUNT($AW$29,$AZ$33,$AW$36,$AZ$39,$AZ$43,$AW$45)</f>
        <v>0</v>
      </c>
      <c r="BO38" s="38">
        <f>SUM($BF$29+$BH$33+$BF$36+$BH$39+$BH$43+$BF$45)</f>
        <v>0</v>
      </c>
      <c r="BP38" s="38">
        <f>SUM($AW$29+$AZ$33+$AW$36+$AZ$39+$AZ$43+$AW$45)</f>
        <v>0</v>
      </c>
      <c r="BQ38" s="39" t="s">
        <v>17</v>
      </c>
      <c r="BR38" s="38">
        <f>SUM($AZ$29+$AW$33+$AZ$36+$AW$39+$AW$43+$AZ$45)</f>
        <v>0</v>
      </c>
      <c r="BS38" s="38">
        <f t="shared" si="3"/>
        <v>0</v>
      </c>
      <c r="BT38" s="29"/>
      <c r="BU38" s="29"/>
      <c r="BV38" s="32"/>
      <c r="BW38" s="32"/>
      <c r="BX38" s="32"/>
      <c r="BY38" s="32"/>
      <c r="BZ38" s="32"/>
      <c r="CA38" s="32"/>
      <c r="CB38" s="32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</row>
    <row r="39" spans="1:96" s="15" customFormat="1" ht="18" customHeight="1">
      <c r="A39" s="4"/>
      <c r="B39" s="90">
        <v>14</v>
      </c>
      <c r="C39" s="78"/>
      <c r="D39" s="77">
        <f t="shared" si="2"/>
        <v>0.7749999999999996</v>
      </c>
      <c r="E39" s="78"/>
      <c r="F39" s="78"/>
      <c r="G39" s="61" t="str">
        <f>L20</f>
        <v>SG Hoppecke/Messinghsn./Bontkirchen</v>
      </c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54" t="s">
        <v>18</v>
      </c>
      <c r="AA39" s="59" t="str">
        <f>L21</f>
        <v>JSG Scharfenberg/Altenbüren</v>
      </c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75"/>
      <c r="AX39" s="86"/>
      <c r="AY39" s="52" t="s">
        <v>17</v>
      </c>
      <c r="AZ39" s="85"/>
      <c r="BA39" s="75"/>
      <c r="BB39" s="75"/>
      <c r="BC39" s="76"/>
      <c r="BD39" s="12"/>
      <c r="BE39" s="29"/>
      <c r="BF39" s="34" t="str">
        <f t="shared" si="0"/>
        <v>0</v>
      </c>
      <c r="BG39" s="34" t="s">
        <v>17</v>
      </c>
      <c r="BH39" s="34" t="str">
        <f t="shared" si="1"/>
        <v>0</v>
      </c>
      <c r="BI39" s="29"/>
      <c r="BJ39" s="29"/>
      <c r="BK39" s="36"/>
      <c r="BL39" s="36"/>
      <c r="BM39" s="40"/>
      <c r="BN39" s="38"/>
      <c r="BO39" s="38"/>
      <c r="BP39" s="39"/>
      <c r="BQ39" s="38"/>
      <c r="BR39" s="38"/>
      <c r="BS39" s="38"/>
      <c r="BT39" s="29"/>
      <c r="BU39" s="29"/>
      <c r="BV39" s="32"/>
      <c r="BW39" s="32"/>
      <c r="BX39" s="32"/>
      <c r="BY39" s="32"/>
      <c r="BZ39" s="32"/>
      <c r="CA39" s="32"/>
      <c r="CB39" s="32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</row>
    <row r="40" spans="1:96" s="15" customFormat="1" ht="18" customHeight="1">
      <c r="A40" s="4"/>
      <c r="B40" s="90">
        <v>15</v>
      </c>
      <c r="C40" s="78"/>
      <c r="D40" s="77">
        <f t="shared" si="2"/>
        <v>0.7833333333333329</v>
      </c>
      <c r="E40" s="78"/>
      <c r="F40" s="78"/>
      <c r="G40" s="61" t="str">
        <f aca="true" t="shared" si="4" ref="G40:G45">L16</f>
        <v>TuS Madfeld</v>
      </c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54" t="s">
        <v>18</v>
      </c>
      <c r="AA40" s="59" t="str">
        <f>L19</f>
        <v>JSG Rösenbeck/Nehden/Thülen</v>
      </c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75"/>
      <c r="AX40" s="86"/>
      <c r="AY40" s="52" t="s">
        <v>17</v>
      </c>
      <c r="AZ40" s="85"/>
      <c r="BA40" s="75"/>
      <c r="BB40" s="75"/>
      <c r="BC40" s="76"/>
      <c r="BD40" s="12"/>
      <c r="BE40" s="29"/>
      <c r="BF40" s="34" t="str">
        <f t="shared" si="0"/>
        <v>0</v>
      </c>
      <c r="BG40" s="34" t="s">
        <v>17</v>
      </c>
      <c r="BH40" s="34" t="str">
        <f t="shared" si="1"/>
        <v>0</v>
      </c>
      <c r="BI40" s="29"/>
      <c r="BJ40" s="29"/>
      <c r="BK40" s="36"/>
      <c r="BL40" s="36"/>
      <c r="BM40" s="40"/>
      <c r="BN40" s="38"/>
      <c r="BO40" s="38"/>
      <c r="BP40" s="39"/>
      <c r="BQ40" s="38"/>
      <c r="BR40" s="38"/>
      <c r="BS40" s="38"/>
      <c r="BT40" s="29"/>
      <c r="BU40" s="29"/>
      <c r="BV40" s="32"/>
      <c r="BW40" s="32"/>
      <c r="BX40" s="32"/>
      <c r="BY40" s="32"/>
      <c r="BZ40" s="32"/>
      <c r="CA40" s="32"/>
      <c r="CB40" s="32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</row>
    <row r="41" spans="1:96" s="15" customFormat="1" ht="18" customHeight="1">
      <c r="A41" s="4"/>
      <c r="B41" s="90">
        <v>16</v>
      </c>
      <c r="C41" s="78"/>
      <c r="D41" s="77">
        <f t="shared" si="2"/>
        <v>0.7916666666666662</v>
      </c>
      <c r="E41" s="78"/>
      <c r="F41" s="78"/>
      <c r="G41" s="61" t="str">
        <f t="shared" si="4"/>
        <v>SV Brilon1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54" t="s">
        <v>18</v>
      </c>
      <c r="AA41" s="59" t="str">
        <f>L15</f>
        <v>BV Alme</v>
      </c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75"/>
      <c r="AX41" s="86"/>
      <c r="AY41" s="52" t="s">
        <v>17</v>
      </c>
      <c r="AZ41" s="85"/>
      <c r="BA41" s="75"/>
      <c r="BB41" s="75"/>
      <c r="BC41" s="76"/>
      <c r="BD41" s="12"/>
      <c r="BE41" s="29"/>
      <c r="BF41" s="34" t="str">
        <f t="shared" si="0"/>
        <v>0</v>
      </c>
      <c r="BG41" s="34" t="s">
        <v>17</v>
      </c>
      <c r="BH41" s="34" t="str">
        <f t="shared" si="1"/>
        <v>0</v>
      </c>
      <c r="BI41" s="29"/>
      <c r="BJ41" s="29"/>
      <c r="BK41" s="36"/>
      <c r="BL41" s="36"/>
      <c r="BM41" s="37"/>
      <c r="BN41" s="38"/>
      <c r="BO41" s="38"/>
      <c r="BP41" s="39"/>
      <c r="BQ41" s="38"/>
      <c r="BR41" s="38"/>
      <c r="BS41" s="38"/>
      <c r="BT41" s="29"/>
      <c r="BU41" s="29"/>
      <c r="BV41" s="32"/>
      <c r="BW41" s="32"/>
      <c r="BX41" s="32"/>
      <c r="BY41" s="32"/>
      <c r="BZ41" s="32"/>
      <c r="CA41" s="32"/>
      <c r="CB41" s="32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</row>
    <row r="42" spans="1:96" s="15" customFormat="1" ht="18" customHeight="1">
      <c r="A42" s="4"/>
      <c r="B42" s="90">
        <v>17</v>
      </c>
      <c r="C42" s="78"/>
      <c r="D42" s="77">
        <f t="shared" si="2"/>
        <v>0.7999999999999995</v>
      </c>
      <c r="E42" s="78"/>
      <c r="F42" s="78"/>
      <c r="G42" s="61" t="str">
        <f t="shared" si="4"/>
        <v>SV Brilon2</v>
      </c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54" t="s">
        <v>18</v>
      </c>
      <c r="AA42" s="59" t="str">
        <f>L20</f>
        <v>SG Hoppecke/Messinghsn./Bontkirchen</v>
      </c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75"/>
      <c r="AX42" s="86"/>
      <c r="AY42" s="52" t="s">
        <v>17</v>
      </c>
      <c r="AZ42" s="85"/>
      <c r="BA42" s="75"/>
      <c r="BB42" s="75"/>
      <c r="BC42" s="76"/>
      <c r="BD42" s="12"/>
      <c r="BE42" s="29"/>
      <c r="BF42" s="34" t="str">
        <f t="shared" si="0"/>
        <v>0</v>
      </c>
      <c r="BG42" s="34" t="s">
        <v>17</v>
      </c>
      <c r="BH42" s="34" t="str">
        <f t="shared" si="1"/>
        <v>0</v>
      </c>
      <c r="BI42" s="29"/>
      <c r="BJ42" s="29"/>
      <c r="BK42" s="36"/>
      <c r="BL42" s="36"/>
      <c r="BM42" s="40"/>
      <c r="BN42" s="38"/>
      <c r="BO42" s="38"/>
      <c r="BP42" s="39"/>
      <c r="BQ42" s="38"/>
      <c r="BR42" s="38"/>
      <c r="BS42" s="38"/>
      <c r="BT42" s="29"/>
      <c r="BU42" s="29"/>
      <c r="BV42" s="32"/>
      <c r="BW42" s="32"/>
      <c r="BX42" s="32"/>
      <c r="BY42" s="32"/>
      <c r="BZ42" s="32"/>
      <c r="CA42" s="32"/>
      <c r="CB42" s="32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</row>
    <row r="43" spans="1:96" s="15" customFormat="1" ht="18" customHeight="1">
      <c r="A43" s="4"/>
      <c r="B43" s="90">
        <v>18</v>
      </c>
      <c r="C43" s="78"/>
      <c r="D43" s="77">
        <f t="shared" si="2"/>
        <v>0.8083333333333328</v>
      </c>
      <c r="E43" s="78"/>
      <c r="F43" s="78"/>
      <c r="G43" s="61" t="str">
        <f t="shared" si="4"/>
        <v>JSG Rösenbeck/Nehden/Thülen</v>
      </c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54" t="s">
        <v>18</v>
      </c>
      <c r="AA43" s="59" t="str">
        <f>L21</f>
        <v>JSG Scharfenberg/Altenbüren</v>
      </c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75"/>
      <c r="AX43" s="86"/>
      <c r="AY43" s="52" t="s">
        <v>17</v>
      </c>
      <c r="AZ43" s="85"/>
      <c r="BA43" s="75"/>
      <c r="BB43" s="75"/>
      <c r="BC43" s="76"/>
      <c r="BD43" s="12"/>
      <c r="BE43" s="29"/>
      <c r="BF43" s="34" t="str">
        <f t="shared" si="0"/>
        <v>0</v>
      </c>
      <c r="BG43" s="34" t="s">
        <v>17</v>
      </c>
      <c r="BH43" s="34" t="str">
        <f t="shared" si="1"/>
        <v>0</v>
      </c>
      <c r="BI43" s="29"/>
      <c r="BJ43" s="29"/>
      <c r="BK43" s="36"/>
      <c r="BL43" s="36"/>
      <c r="BM43" s="40"/>
      <c r="BN43" s="38"/>
      <c r="BO43" s="38"/>
      <c r="BP43" s="39"/>
      <c r="BQ43" s="38"/>
      <c r="BR43" s="38"/>
      <c r="BS43" s="38"/>
      <c r="BT43" s="29"/>
      <c r="BU43" s="29"/>
      <c r="BV43" s="32"/>
      <c r="BW43" s="32"/>
      <c r="BX43" s="32"/>
      <c r="BY43" s="32"/>
      <c r="BZ43" s="32"/>
      <c r="CA43" s="32"/>
      <c r="CB43" s="32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</row>
    <row r="44" spans="1:96" s="15" customFormat="1" ht="18" customHeight="1">
      <c r="A44" s="4"/>
      <c r="B44" s="90">
        <v>19</v>
      </c>
      <c r="C44" s="78"/>
      <c r="D44" s="77">
        <f>D43+$U$9*$X$9+$AL$9</f>
        <v>0.8166666666666661</v>
      </c>
      <c r="E44" s="78"/>
      <c r="F44" s="78"/>
      <c r="G44" s="61" t="str">
        <f t="shared" si="4"/>
        <v>SG Hoppecke/Messinghsn./Bontkirchen</v>
      </c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54" t="s">
        <v>18</v>
      </c>
      <c r="AA44" s="59" t="str">
        <f>L17</f>
        <v>SV Brilon1</v>
      </c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75"/>
      <c r="AX44" s="86"/>
      <c r="AY44" s="52" t="s">
        <v>17</v>
      </c>
      <c r="AZ44" s="85"/>
      <c r="BA44" s="75"/>
      <c r="BB44" s="75"/>
      <c r="BC44" s="76"/>
      <c r="BD44" s="12"/>
      <c r="BE44" s="29"/>
      <c r="BF44" s="34" t="str">
        <f t="shared" si="0"/>
        <v>0</v>
      </c>
      <c r="BG44" s="34" t="s">
        <v>17</v>
      </c>
      <c r="BH44" s="34" t="str">
        <f t="shared" si="1"/>
        <v>0</v>
      </c>
      <c r="BI44" s="29"/>
      <c r="BJ44" s="29"/>
      <c r="BK44" s="29"/>
      <c r="BL44" s="29"/>
      <c r="BM44" s="40"/>
      <c r="BN44" s="38"/>
      <c r="BO44" s="38"/>
      <c r="BP44" s="39"/>
      <c r="BQ44" s="38"/>
      <c r="BR44" s="38"/>
      <c r="BS44" s="29"/>
      <c r="BT44" s="29"/>
      <c r="BU44" s="29"/>
      <c r="BV44" s="32"/>
      <c r="BW44" s="32"/>
      <c r="BX44" s="32"/>
      <c r="BY44" s="32"/>
      <c r="BZ44" s="32"/>
      <c r="CA44" s="32"/>
      <c r="CB44" s="32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</row>
    <row r="45" spans="1:96" s="15" customFormat="1" ht="18" customHeight="1">
      <c r="A45" s="4"/>
      <c r="B45" s="90">
        <v>20</v>
      </c>
      <c r="C45" s="78"/>
      <c r="D45" s="77">
        <f>D44+$U$9*$X$9+$AL$9</f>
        <v>0.8249999999999994</v>
      </c>
      <c r="E45" s="78"/>
      <c r="F45" s="78"/>
      <c r="G45" s="61" t="str">
        <f t="shared" si="4"/>
        <v>JSG Scharfenberg/Altenbüren</v>
      </c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54" t="s">
        <v>18</v>
      </c>
      <c r="AA45" s="59" t="str">
        <f>L16</f>
        <v>TuS Madfeld</v>
      </c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75"/>
      <c r="AX45" s="86"/>
      <c r="AY45" s="52" t="s">
        <v>17</v>
      </c>
      <c r="AZ45" s="85"/>
      <c r="BA45" s="75"/>
      <c r="BB45" s="75"/>
      <c r="BC45" s="76"/>
      <c r="BD45" s="12"/>
      <c r="BE45" s="29"/>
      <c r="BF45" s="34" t="str">
        <f>IF(ISBLANK(AW45),"0",IF(AW45&gt;AZ45,3,IF(AW45=AZ45,1,0)))</f>
        <v>0</v>
      </c>
      <c r="BG45" s="34" t="s">
        <v>17</v>
      </c>
      <c r="BH45" s="34" t="str">
        <f>IF(ISBLANK(AZ45),"0",IF(AZ45&gt;AW45,3,IF(AZ45=AW45,1,0)))</f>
        <v>0</v>
      </c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32"/>
      <c r="BW45" s="32"/>
      <c r="BX45" s="32"/>
      <c r="BY45" s="32"/>
      <c r="BZ45" s="32"/>
      <c r="CA45" s="32"/>
      <c r="CB45" s="32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</row>
    <row r="46" spans="1:96" s="15" customFormat="1" ht="18" customHeight="1" thickBot="1">
      <c r="A46" s="4"/>
      <c r="B46" s="68">
        <v>21</v>
      </c>
      <c r="C46" s="69"/>
      <c r="D46" s="70">
        <f>D45+$U$9*$X$9+$AL$9</f>
        <v>0.8333333333333327</v>
      </c>
      <c r="E46" s="69"/>
      <c r="F46" s="69"/>
      <c r="G46" s="83" t="str">
        <f>L18</f>
        <v>SV Brilon2</v>
      </c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55" t="s">
        <v>18</v>
      </c>
      <c r="AA46" s="57" t="str">
        <f>L19</f>
        <v>JSG Rösenbeck/Nehden/Thülen</v>
      </c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79"/>
      <c r="AX46" s="81"/>
      <c r="AY46" s="51" t="s">
        <v>17</v>
      </c>
      <c r="AZ46" s="82"/>
      <c r="BA46" s="79"/>
      <c r="BB46" s="79"/>
      <c r="BC46" s="80"/>
      <c r="BD46" s="12"/>
      <c r="BE46" s="29"/>
      <c r="BF46" s="34" t="str">
        <f>IF(ISBLANK(AW46),"0",IF(AW46&gt;AZ46,3,IF(AW46=AZ46,1,0)))</f>
        <v>0</v>
      </c>
      <c r="BG46" s="34" t="s">
        <v>17</v>
      </c>
      <c r="BH46" s="34" t="str">
        <f>IF(ISBLANK(AZ46),"0",IF(AZ46&gt;AW46,3,IF(AZ46=AW46,1,0)))</f>
        <v>0</v>
      </c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32"/>
      <c r="BW46" s="32"/>
      <c r="BX46" s="32"/>
      <c r="BY46" s="32"/>
      <c r="BZ46" s="32"/>
      <c r="CA46" s="32"/>
      <c r="CB46" s="32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</row>
    <row r="47" spans="1:96" s="14" customFormat="1" ht="6.75" customHeight="1">
      <c r="A47"/>
      <c r="B47" s="47"/>
      <c r="C47" s="47"/>
      <c r="D47" s="47"/>
      <c r="E47" s="47"/>
      <c r="F47" s="47"/>
      <c r="G47" s="47"/>
      <c r="H47" s="47"/>
      <c r="I47" s="47"/>
      <c r="J47" s="48"/>
      <c r="K47" s="48"/>
      <c r="L47" s="48"/>
      <c r="M47" s="48"/>
      <c r="N47" s="48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6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6"/>
      <c r="AX47" s="46"/>
      <c r="AY47" s="46"/>
      <c r="AZ47" s="46"/>
      <c r="BA47" s="46"/>
      <c r="BB47" s="46"/>
      <c r="BC47" s="46"/>
      <c r="BD47" s="13"/>
      <c r="BE47" s="20"/>
      <c r="BF47" s="34"/>
      <c r="BG47" s="34"/>
      <c r="BH47" s="34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1"/>
      <c r="BW47" s="21"/>
      <c r="BX47" s="21"/>
      <c r="BY47" s="21"/>
      <c r="BZ47" s="21"/>
      <c r="CA47" s="21"/>
      <c r="CB47" s="21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</row>
    <row r="48" spans="1:96" s="14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 s="16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1"/>
      <c r="BW48" s="21"/>
      <c r="BX48" s="21"/>
      <c r="BY48" s="21"/>
      <c r="BZ48" s="21"/>
      <c r="CA48" s="21"/>
      <c r="CB48" s="21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</row>
    <row r="49" spans="1:96" s="14" customFormat="1" ht="12.75">
      <c r="A49"/>
      <c r="B49" s="1" t="s">
        <v>30</v>
      </c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1"/>
      <c r="BW49" s="21"/>
      <c r="BX49" s="21"/>
      <c r="BY49" s="21"/>
      <c r="BZ49" s="21"/>
      <c r="CA49" s="21"/>
      <c r="CB49" s="21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</row>
    <row r="50" spans="1:96" s="14" customFormat="1" ht="6" customHeight="1" thickBo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1"/>
      <c r="BW50" s="21"/>
      <c r="BX50" s="21"/>
      <c r="BY50" s="21"/>
      <c r="BZ50" s="21"/>
      <c r="CA50" s="21"/>
      <c r="CB50" s="21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</row>
    <row r="51" spans="9:96" s="8" customFormat="1" ht="13.5" customHeight="1" thickBot="1">
      <c r="I51" s="63" t="s">
        <v>27</v>
      </c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3" t="s">
        <v>28</v>
      </c>
      <c r="AL51" s="64"/>
      <c r="AM51" s="65"/>
      <c r="AN51" s="64" t="s">
        <v>20</v>
      </c>
      <c r="AO51" s="64"/>
      <c r="AP51" s="65"/>
      <c r="AQ51" s="63" t="s">
        <v>21</v>
      </c>
      <c r="AR51" s="64"/>
      <c r="AS51" s="64"/>
      <c r="AT51" s="64"/>
      <c r="AU51" s="65"/>
      <c r="AV51" s="63" t="s">
        <v>22</v>
      </c>
      <c r="AW51" s="64"/>
      <c r="AX51" s="65"/>
      <c r="AY51"/>
      <c r="AZ51"/>
      <c r="BA51"/>
      <c r="BB51"/>
      <c r="BC5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2"/>
      <c r="BW51" s="42"/>
      <c r="BX51" s="42"/>
      <c r="BY51" s="42"/>
      <c r="BZ51" s="42"/>
      <c r="CA51" s="42"/>
      <c r="CB51" s="42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</row>
    <row r="52" spans="1:96" s="14" customFormat="1" ht="12.75">
      <c r="A52"/>
      <c r="I52" s="56" t="s">
        <v>9</v>
      </c>
      <c r="J52" s="74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7"/>
      <c r="AL52" s="137"/>
      <c r="AM52" s="137"/>
      <c r="AN52" s="137"/>
      <c r="AO52" s="137"/>
      <c r="AP52" s="138"/>
      <c r="AQ52" s="71"/>
      <c r="AR52" s="72"/>
      <c r="AS52" s="50" t="s">
        <v>17</v>
      </c>
      <c r="AT52" s="72"/>
      <c r="AU52" s="143"/>
      <c r="AV52" s="152"/>
      <c r="AW52" s="153"/>
      <c r="AX52" s="154"/>
      <c r="AY52"/>
      <c r="AZ52"/>
      <c r="BA52"/>
      <c r="BB52"/>
      <c r="BC52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1"/>
      <c r="BW52" s="21"/>
      <c r="BX52" s="21"/>
      <c r="BY52" s="21"/>
      <c r="BZ52" s="21"/>
      <c r="CA52" s="21"/>
      <c r="CB52" s="21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</row>
    <row r="53" spans="1:96" s="14" customFormat="1" ht="12.75">
      <c r="A53"/>
      <c r="I53" s="66" t="s">
        <v>10</v>
      </c>
      <c r="J53" s="67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73"/>
      <c r="AL53" s="73"/>
      <c r="AM53" s="73"/>
      <c r="AN53" s="73"/>
      <c r="AO53" s="73"/>
      <c r="AP53" s="139"/>
      <c r="AQ53" s="129"/>
      <c r="AR53" s="130"/>
      <c r="AS53" s="9" t="s">
        <v>17</v>
      </c>
      <c r="AT53" s="130"/>
      <c r="AU53" s="144"/>
      <c r="AV53" s="146"/>
      <c r="AW53" s="147"/>
      <c r="AX53" s="148"/>
      <c r="AY53"/>
      <c r="AZ53"/>
      <c r="BA53"/>
      <c r="BB53"/>
      <c r="BC53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1"/>
      <c r="BW53" s="21"/>
      <c r="BX53" s="21"/>
      <c r="BY53" s="21"/>
      <c r="BZ53" s="21"/>
      <c r="CA53" s="21"/>
      <c r="CB53" s="21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</row>
    <row r="54" spans="1:96" s="14" customFormat="1" ht="12.75">
      <c r="A54"/>
      <c r="I54" s="66" t="s">
        <v>11</v>
      </c>
      <c r="J54" s="67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73"/>
      <c r="AL54" s="73"/>
      <c r="AM54" s="73"/>
      <c r="AN54" s="73"/>
      <c r="AO54" s="73"/>
      <c r="AP54" s="139"/>
      <c r="AQ54" s="129"/>
      <c r="AR54" s="130"/>
      <c r="AS54" s="9" t="s">
        <v>17</v>
      </c>
      <c r="AT54" s="130"/>
      <c r="AU54" s="144"/>
      <c r="AV54" s="146"/>
      <c r="AW54" s="147"/>
      <c r="AX54" s="148"/>
      <c r="AY54"/>
      <c r="AZ54"/>
      <c r="BA54"/>
      <c r="BB54"/>
      <c r="BC54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1"/>
      <c r="BW54" s="21"/>
      <c r="BX54" s="21"/>
      <c r="BY54" s="21"/>
      <c r="BZ54" s="21"/>
      <c r="CA54" s="21"/>
      <c r="CB54" s="21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</row>
    <row r="55" spans="1:96" s="14" customFormat="1" ht="12.75">
      <c r="A55"/>
      <c r="I55" s="66" t="s">
        <v>12</v>
      </c>
      <c r="J55" s="67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73"/>
      <c r="AL55" s="73"/>
      <c r="AM55" s="73"/>
      <c r="AN55" s="73"/>
      <c r="AO55" s="73"/>
      <c r="AP55" s="139"/>
      <c r="AQ55" s="129"/>
      <c r="AR55" s="130"/>
      <c r="AS55" s="9" t="s">
        <v>17</v>
      </c>
      <c r="AT55" s="130"/>
      <c r="AU55" s="144"/>
      <c r="AV55" s="146"/>
      <c r="AW55" s="147"/>
      <c r="AX55" s="148"/>
      <c r="AY55"/>
      <c r="AZ55"/>
      <c r="BA55"/>
      <c r="BB55"/>
      <c r="BC55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1"/>
      <c r="BW55" s="21"/>
      <c r="BX55" s="21"/>
      <c r="BY55" s="21"/>
      <c r="BZ55" s="21"/>
      <c r="CA55" s="21"/>
      <c r="CB55" s="21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</row>
    <row r="56" spans="1:96" s="14" customFormat="1" ht="12.75">
      <c r="A56"/>
      <c r="I56" s="66" t="s">
        <v>13</v>
      </c>
      <c r="J56" s="67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73"/>
      <c r="AL56" s="73"/>
      <c r="AM56" s="73"/>
      <c r="AN56" s="73"/>
      <c r="AO56" s="73"/>
      <c r="AP56" s="139"/>
      <c r="AQ56" s="129"/>
      <c r="AR56" s="130"/>
      <c r="AS56" s="9" t="s">
        <v>17</v>
      </c>
      <c r="AT56" s="130"/>
      <c r="AU56" s="144"/>
      <c r="AV56" s="146"/>
      <c r="AW56" s="147"/>
      <c r="AX56" s="148"/>
      <c r="AY56"/>
      <c r="AZ56"/>
      <c r="BA56"/>
      <c r="BB56"/>
      <c r="BC56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1"/>
      <c r="BW56" s="21"/>
      <c r="BX56" s="21"/>
      <c r="BY56" s="21"/>
      <c r="BZ56" s="21"/>
      <c r="CA56" s="21"/>
      <c r="CB56" s="21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</row>
    <row r="57" spans="1:96" s="14" customFormat="1" ht="12.75">
      <c r="A57"/>
      <c r="I57" s="66" t="s">
        <v>25</v>
      </c>
      <c r="J57" s="67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73"/>
      <c r="AL57" s="73"/>
      <c r="AM57" s="73"/>
      <c r="AN57" s="73"/>
      <c r="AO57" s="73"/>
      <c r="AP57" s="139"/>
      <c r="AQ57" s="129"/>
      <c r="AR57" s="130"/>
      <c r="AS57" s="9" t="s">
        <v>17</v>
      </c>
      <c r="AT57" s="130"/>
      <c r="AU57" s="144"/>
      <c r="AV57" s="146"/>
      <c r="AW57" s="147"/>
      <c r="AX57" s="148"/>
      <c r="AY57"/>
      <c r="AZ57"/>
      <c r="BA57"/>
      <c r="BB57"/>
      <c r="BC57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1"/>
      <c r="BW57" s="21"/>
      <c r="BX57" s="21"/>
      <c r="BY57" s="21"/>
      <c r="BZ57" s="21"/>
      <c r="CA57" s="21"/>
      <c r="CB57" s="21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</row>
    <row r="58" spans="1:96" s="14" customFormat="1" ht="13.5" thickBot="1">
      <c r="A58"/>
      <c r="I58" s="131" t="s">
        <v>26</v>
      </c>
      <c r="J58" s="132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6"/>
      <c r="AL58" s="136"/>
      <c r="AM58" s="136"/>
      <c r="AN58" s="136"/>
      <c r="AO58" s="136"/>
      <c r="AP58" s="140"/>
      <c r="AQ58" s="141"/>
      <c r="AR58" s="142"/>
      <c r="AS58" s="10" t="s">
        <v>17</v>
      </c>
      <c r="AT58" s="142"/>
      <c r="AU58" s="145"/>
      <c r="AV58" s="149"/>
      <c r="AW58" s="150"/>
      <c r="AX58" s="151"/>
      <c r="AY58"/>
      <c r="AZ58"/>
      <c r="BA58"/>
      <c r="BB58"/>
      <c r="BC58"/>
      <c r="BD58" s="16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1"/>
      <c r="BW58" s="21"/>
      <c r="BX58" s="21"/>
      <c r="BY58" s="21"/>
      <c r="BZ58" s="21"/>
      <c r="CA58" s="21"/>
      <c r="CB58" s="21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</row>
    <row r="59" spans="1:96" s="14" customFormat="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 s="16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1"/>
      <c r="BW59" s="21"/>
      <c r="BX59" s="21"/>
      <c r="BY59" s="21"/>
      <c r="BZ59" s="21"/>
      <c r="CA59" s="21"/>
      <c r="CB59" s="21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</row>
  </sheetData>
  <mergeCells count="230">
    <mergeCell ref="AV56:AX56"/>
    <mergeCell ref="AV57:AX57"/>
    <mergeCell ref="AV58:AX58"/>
    <mergeCell ref="AV52:AX52"/>
    <mergeCell ref="AV53:AX53"/>
    <mergeCell ref="AV54:AX54"/>
    <mergeCell ref="AV55:AX55"/>
    <mergeCell ref="AQ58:AR58"/>
    <mergeCell ref="AT52:AU52"/>
    <mergeCell ref="AT53:AU53"/>
    <mergeCell ref="AT54:AU54"/>
    <mergeCell ref="AT55:AU55"/>
    <mergeCell ref="AT56:AU56"/>
    <mergeCell ref="AT57:AU57"/>
    <mergeCell ref="AT58:AU58"/>
    <mergeCell ref="AK58:AM58"/>
    <mergeCell ref="AN52:AP52"/>
    <mergeCell ref="AN53:AP53"/>
    <mergeCell ref="AN54:AP54"/>
    <mergeCell ref="AN55:AP55"/>
    <mergeCell ref="AN56:AP56"/>
    <mergeCell ref="AN57:AP57"/>
    <mergeCell ref="AN58:AP58"/>
    <mergeCell ref="AK54:AM54"/>
    <mergeCell ref="AK52:AM52"/>
    <mergeCell ref="I58:J58"/>
    <mergeCell ref="K52:AJ52"/>
    <mergeCell ref="K53:AJ53"/>
    <mergeCell ref="K54:AJ54"/>
    <mergeCell ref="K55:AJ55"/>
    <mergeCell ref="K56:AJ56"/>
    <mergeCell ref="K57:AJ57"/>
    <mergeCell ref="K58:AJ58"/>
    <mergeCell ref="I57:J57"/>
    <mergeCell ref="I56:J56"/>
    <mergeCell ref="I51:AJ51"/>
    <mergeCell ref="AK51:AM51"/>
    <mergeCell ref="J19:K19"/>
    <mergeCell ref="AK56:AM56"/>
    <mergeCell ref="I54:J54"/>
    <mergeCell ref="G29:Y29"/>
    <mergeCell ref="G30:Y30"/>
    <mergeCell ref="AA29:AV29"/>
    <mergeCell ref="G33:Y33"/>
    <mergeCell ref="G34:Y34"/>
    <mergeCell ref="AK57:AM57"/>
    <mergeCell ref="AQ53:AR53"/>
    <mergeCell ref="AQ54:AR54"/>
    <mergeCell ref="AQ55:AR55"/>
    <mergeCell ref="AQ56:AR56"/>
    <mergeCell ref="AQ57:AR57"/>
    <mergeCell ref="AK53:AM53"/>
    <mergeCell ref="AW27:AX27"/>
    <mergeCell ref="AZ27:BA27"/>
    <mergeCell ref="BB27:BC27"/>
    <mergeCell ref="L18:AW18"/>
    <mergeCell ref="L19:AW19"/>
    <mergeCell ref="G27:Y27"/>
    <mergeCell ref="BB25:BC25"/>
    <mergeCell ref="AW25:BA25"/>
    <mergeCell ref="AA26:AV26"/>
    <mergeCell ref="J21:K21"/>
    <mergeCell ref="AL9:AP9"/>
    <mergeCell ref="U9:V9"/>
    <mergeCell ref="BB26:BC26"/>
    <mergeCell ref="AW26:AX26"/>
    <mergeCell ref="AZ26:BA26"/>
    <mergeCell ref="J14:AW14"/>
    <mergeCell ref="L15:AW15"/>
    <mergeCell ref="J17:K17"/>
    <mergeCell ref="L16:AW16"/>
    <mergeCell ref="L17:AW17"/>
    <mergeCell ref="B26:C26"/>
    <mergeCell ref="D26:F26"/>
    <mergeCell ref="M5:T5"/>
    <mergeCell ref="J16:K16"/>
    <mergeCell ref="J18:K18"/>
    <mergeCell ref="J20:K20"/>
    <mergeCell ref="H9:L9"/>
    <mergeCell ref="J15:K15"/>
    <mergeCell ref="L20:AW20"/>
    <mergeCell ref="L21:AW21"/>
    <mergeCell ref="Y5:AF5"/>
    <mergeCell ref="B7:AM7"/>
    <mergeCell ref="X9:AB9"/>
    <mergeCell ref="B28:C28"/>
    <mergeCell ref="B27:C27"/>
    <mergeCell ref="AA27:AV27"/>
    <mergeCell ref="B25:C25"/>
    <mergeCell ref="D25:F25"/>
    <mergeCell ref="G25:AV25"/>
    <mergeCell ref="G26:Y26"/>
    <mergeCell ref="B29:C29"/>
    <mergeCell ref="B30:C30"/>
    <mergeCell ref="B31:C31"/>
    <mergeCell ref="B32:C32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45:C45"/>
    <mergeCell ref="D27:F27"/>
    <mergeCell ref="D30:F30"/>
    <mergeCell ref="D32:F32"/>
    <mergeCell ref="D34:F34"/>
    <mergeCell ref="D28:F28"/>
    <mergeCell ref="D29:F29"/>
    <mergeCell ref="B41:C41"/>
    <mergeCell ref="B42:C42"/>
    <mergeCell ref="B43:C43"/>
    <mergeCell ref="AW28:AX28"/>
    <mergeCell ref="AZ28:BA28"/>
    <mergeCell ref="BB28:BC28"/>
    <mergeCell ref="G28:Y28"/>
    <mergeCell ref="AA28:AV28"/>
    <mergeCell ref="AW29:AX29"/>
    <mergeCell ref="AA30:AV30"/>
    <mergeCell ref="AZ29:BA29"/>
    <mergeCell ref="BB29:BC29"/>
    <mergeCell ref="AW30:AX30"/>
    <mergeCell ref="AZ30:BA30"/>
    <mergeCell ref="BB30:BC30"/>
    <mergeCell ref="AZ31:BA31"/>
    <mergeCell ref="BB31:BC31"/>
    <mergeCell ref="AW32:AX32"/>
    <mergeCell ref="AZ32:BA32"/>
    <mergeCell ref="BB32:BC32"/>
    <mergeCell ref="D33:F33"/>
    <mergeCell ref="AW31:AX31"/>
    <mergeCell ref="G31:Y31"/>
    <mergeCell ref="G32:Y32"/>
    <mergeCell ref="D31:F31"/>
    <mergeCell ref="AW33:AX33"/>
    <mergeCell ref="AA31:AV31"/>
    <mergeCell ref="AA32:AV32"/>
    <mergeCell ref="AA33:AV33"/>
    <mergeCell ref="AZ33:BA33"/>
    <mergeCell ref="BB33:BC33"/>
    <mergeCell ref="AW34:AX34"/>
    <mergeCell ref="AZ34:BA34"/>
    <mergeCell ref="BB34:BC34"/>
    <mergeCell ref="AW35:AX35"/>
    <mergeCell ref="AZ35:BA35"/>
    <mergeCell ref="BB35:BC35"/>
    <mergeCell ref="D36:F36"/>
    <mergeCell ref="AW36:AX36"/>
    <mergeCell ref="AZ36:BA36"/>
    <mergeCell ref="BB36:BC36"/>
    <mergeCell ref="D35:F35"/>
    <mergeCell ref="G35:Y35"/>
    <mergeCell ref="AW37:AX37"/>
    <mergeCell ref="AZ37:BA37"/>
    <mergeCell ref="BB37:BC37"/>
    <mergeCell ref="D38:F38"/>
    <mergeCell ref="AW38:AX38"/>
    <mergeCell ref="AZ38:BA38"/>
    <mergeCell ref="BB38:BC38"/>
    <mergeCell ref="D37:F37"/>
    <mergeCell ref="G37:Y37"/>
    <mergeCell ref="G38:Y38"/>
    <mergeCell ref="AW39:AX39"/>
    <mergeCell ref="AZ39:BA39"/>
    <mergeCell ref="BB39:BC39"/>
    <mergeCell ref="D40:F40"/>
    <mergeCell ref="AW40:AX40"/>
    <mergeCell ref="AZ40:BA40"/>
    <mergeCell ref="BB40:BC40"/>
    <mergeCell ref="D39:F39"/>
    <mergeCell ref="G39:Y39"/>
    <mergeCell ref="G40:Y40"/>
    <mergeCell ref="BB43:BC43"/>
    <mergeCell ref="D43:F43"/>
    <mergeCell ref="AW41:AX41"/>
    <mergeCell ref="AZ41:BA41"/>
    <mergeCell ref="BB41:BC41"/>
    <mergeCell ref="D42:F42"/>
    <mergeCell ref="AW42:AX42"/>
    <mergeCell ref="AZ42:BA42"/>
    <mergeCell ref="BB42:BC42"/>
    <mergeCell ref="D41:F41"/>
    <mergeCell ref="AZ44:BA44"/>
    <mergeCell ref="G44:Y44"/>
    <mergeCell ref="BB44:BC44"/>
    <mergeCell ref="A2:AP2"/>
    <mergeCell ref="A3:AP3"/>
    <mergeCell ref="AW43:AX43"/>
    <mergeCell ref="AZ43:BA43"/>
    <mergeCell ref="AW44:AX44"/>
    <mergeCell ref="D44:F44"/>
    <mergeCell ref="G36:Y36"/>
    <mergeCell ref="BB45:BC45"/>
    <mergeCell ref="D45:F45"/>
    <mergeCell ref="BB46:BC46"/>
    <mergeCell ref="AW46:AX46"/>
    <mergeCell ref="AZ46:BA46"/>
    <mergeCell ref="G45:Y45"/>
    <mergeCell ref="G46:Y46"/>
    <mergeCell ref="AA45:AV45"/>
    <mergeCell ref="AZ45:BA45"/>
    <mergeCell ref="AW45:AX45"/>
    <mergeCell ref="AQ51:AU51"/>
    <mergeCell ref="AV51:AX51"/>
    <mergeCell ref="I55:J55"/>
    <mergeCell ref="B46:C46"/>
    <mergeCell ref="D46:F46"/>
    <mergeCell ref="AQ52:AR52"/>
    <mergeCell ref="AK55:AM55"/>
    <mergeCell ref="AN51:AP51"/>
    <mergeCell ref="I52:J52"/>
    <mergeCell ref="I53:J53"/>
    <mergeCell ref="G41:Y41"/>
    <mergeCell ref="G42:Y42"/>
    <mergeCell ref="G43:Y43"/>
    <mergeCell ref="AA34:AV34"/>
    <mergeCell ref="AA35:AV35"/>
    <mergeCell ref="AA36:AV36"/>
    <mergeCell ref="AA40:AV40"/>
    <mergeCell ref="AA37:AV37"/>
    <mergeCell ref="AA38:AV38"/>
    <mergeCell ref="AA39:AV39"/>
    <mergeCell ref="AA46:AV46"/>
    <mergeCell ref="AA41:AV41"/>
    <mergeCell ref="AA42:AV42"/>
    <mergeCell ref="AA43:AV43"/>
    <mergeCell ref="AA44:AV44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93" r:id="rId2"/>
  <colBreaks count="1" manualBreakCount="1">
    <brk id="57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Laussmann</cp:lastModifiedBy>
  <cp:lastPrinted>2002-04-27T09:22:06Z</cp:lastPrinted>
  <dcterms:created xsi:type="dcterms:W3CDTF">2002-02-21T07:48:38Z</dcterms:created>
  <dcterms:modified xsi:type="dcterms:W3CDTF">2008-12-30T08:10:42Z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